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표지·사용법" sheetId="1" state="visible" r:id="rId1"/>
    <sheet xmlns:r="http://schemas.openxmlformats.org/officeDocument/2006/relationships" name="제출물 관리대장" sheetId="2" state="visible" r:id="rId2"/>
    <sheet xmlns:r="http://schemas.openxmlformats.org/officeDocument/2006/relationships" name="상태 요약" sheetId="3" state="visible" r:id="rId3"/>
  </sheets>
  <definedNames>
    <definedName name="_xlnm.Print_Titles" localSheetId="1">'제출물 관리대장'!$1:$3</definedName>
    <definedName name="_xlnm.Print_Area" localSheetId="1">'제출물 관리대장'!$A$1:$J$43</definedName>
    <definedName name="_xlnm.Print_Area" localSheetId="2">'상태 요약'!$A$1:$D$21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6">
    <font>
      <name val="Calibri"/>
      <family val="2"/>
      <color theme="1"/>
      <sz val="11"/>
      <scheme val="minor"/>
    </font>
    <font>
      <name val="맑은 고딕"/>
      <b val="1"/>
      <color rgb="00FFFFFF"/>
      <sz val="15"/>
    </font>
    <font>
      <name val="맑은 고딕"/>
      <color rgb="00333333"/>
      <sz val="9"/>
    </font>
    <font>
      <name val="맑은 고딕"/>
      <b val="1"/>
      <color rgb="000B7E58"/>
      <sz val="11"/>
    </font>
    <font>
      <name val="맑은 고딕"/>
      <color rgb="001A1A1A"/>
      <sz val="9"/>
    </font>
    <font>
      <name val="맑은 고딕"/>
      <color rgb="008A6D00"/>
      <sz val="9"/>
    </font>
    <font>
      <name val="맑은 고딕"/>
      <color rgb="00B42318"/>
      <sz val="9"/>
    </font>
    <font>
      <name val="맑은 고딕"/>
      <color rgb="00888888"/>
      <sz val="8"/>
    </font>
    <font>
      <name val="맑은 고딕"/>
      <b val="1"/>
      <color rgb="00FFFFFF"/>
      <sz val="14"/>
    </font>
    <font>
      <name val="맑은 고딕"/>
      <color rgb="00555555"/>
      <sz val="9"/>
    </font>
    <font>
      <name val="맑은 고딕"/>
      <b val="1"/>
      <color rgb="00FFFFFF"/>
      <sz val="10"/>
    </font>
    <font>
      <name val="맑은 고딕"/>
      <b val="1"/>
      <color rgb="001A1A1A"/>
      <sz val="10"/>
    </font>
    <font>
      <name val="맑은 고딕"/>
      <color rgb="00666666"/>
      <sz val="9"/>
    </font>
    <font>
      <name val="맑은 고딕"/>
      <color rgb="001A1A1A"/>
      <sz val="10"/>
    </font>
    <font>
      <name val="맑은 고딕"/>
      <b val="1"/>
      <color rgb="00666666"/>
      <sz val="9"/>
    </font>
    <font>
      <name val="맑은 고딕"/>
      <b val="1"/>
      <color rgb="000B7E58"/>
      <sz val="9"/>
    </font>
  </fonts>
  <fills count="10">
    <fill>
      <patternFill/>
    </fill>
    <fill>
      <patternFill patternType="gray125"/>
    </fill>
    <fill>
      <patternFill patternType="solid">
        <fgColor rgb="000E9F6E"/>
      </patternFill>
    </fill>
    <fill>
      <patternFill patternType="solid">
        <fgColor rgb="00E6F6F0"/>
      </patternFill>
    </fill>
    <fill>
      <patternFill patternType="solid">
        <fgColor rgb="00FFF4D6"/>
      </patternFill>
    </fill>
    <fill>
      <patternFill patternType="solid">
        <fgColor rgb="00FDE2E1"/>
      </patternFill>
    </fill>
    <fill>
      <patternFill patternType="solid">
        <fgColor rgb="000B7E58"/>
      </patternFill>
    </fill>
    <fill>
      <patternFill patternType="solid">
        <fgColor rgb="00FFFFFF"/>
      </patternFill>
    </fill>
    <fill>
      <patternFill patternType="solid">
        <fgColor rgb="00FBFCFC"/>
      </patternFill>
    </fill>
    <fill>
      <patternFill patternType="solid">
        <fgColor rgb="00F4F5F6"/>
      </patternFill>
    </fill>
  </fills>
  <borders count="2">
    <border>
      <left/>
      <right/>
      <top/>
      <bottom/>
      <diagonal/>
    </border>
    <border>
      <left style="thin">
        <color rgb="00D9DCDF"/>
      </left>
      <right style="thin">
        <color rgb="00D9DCDF"/>
      </right>
      <top style="thin">
        <color rgb="00D9DCDF"/>
      </top>
      <bottom style="thin">
        <color rgb="00D9DCDF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5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left" vertical="center"/>
    </xf>
    <xf numFmtId="0" fontId="9" fillId="3" borderId="0" applyAlignment="1" pivotButton="0" quotePrefix="0" xfId="0">
      <alignment horizontal="left" vertical="center"/>
    </xf>
    <xf numFmtId="0" fontId="10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 wrapText="1"/>
    </xf>
    <xf numFmtId="164" fontId="4" fillId="7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left" vertical="center" wrapText="1"/>
    </xf>
    <xf numFmtId="164" fontId="4" fillId="8" borderId="1" applyAlignment="1" pivotButton="0" quotePrefix="0" xfId="0">
      <alignment horizontal="center" vertical="center"/>
    </xf>
    <xf numFmtId="0" fontId="10" fillId="6" borderId="1" applyAlignment="1" pivotButton="0" quotePrefix="0" xfId="0">
      <alignment horizontal="center" vertical="center"/>
    </xf>
    <xf numFmtId="0" fontId="11" fillId="9" borderId="1" applyAlignment="1" pivotButton="0" quotePrefix="0" xfId="0">
      <alignment horizontal="left" vertical="center"/>
    </xf>
    <xf numFmtId="0" fontId="3" fillId="9" borderId="1" applyAlignment="1" pivotButton="0" quotePrefix="0" xfId="0">
      <alignment horizontal="center" vertical="center"/>
    </xf>
    <xf numFmtId="0" fontId="12" fillId="9" borderId="1" applyAlignment="1" pivotButton="0" quotePrefix="0" xfId="0">
      <alignment horizontal="left" vertical="center" wrapText="1"/>
    </xf>
    <xf numFmtId="0" fontId="13" fillId="7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left" vertical="center" wrapText="1"/>
    </xf>
    <xf numFmtId="0" fontId="13" fillId="8" borderId="1" applyAlignment="1" pivotButton="0" quotePrefix="0" xfId="0">
      <alignment horizontal="left" vertical="center"/>
    </xf>
    <xf numFmtId="0" fontId="3" fillId="8" borderId="1" applyAlignment="1" pivotButton="0" quotePrefix="0" xfId="0">
      <alignment horizontal="center" vertical="center"/>
    </xf>
    <xf numFmtId="0" fontId="12" fillId="8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left" vertical="center" wrapText="1"/>
    </xf>
    <xf numFmtId="0" fontId="1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left" vertical="center" wrapText="1"/>
    </xf>
    <xf numFmtId="0" fontId="1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/>
    </xf>
    <xf numFmtId="164" fontId="15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ill>
        <patternFill patternType="solid">
          <fgColor rgb="00FDE2E1"/>
        </patternFill>
      </fill>
    </dxf>
    <dxf>
      <fill>
        <patternFill patternType="solid">
          <fgColor rgb="00FFF4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2" customWidth="1" min="2" max="2"/>
  </cols>
  <sheetData>
    <row r="2" ht="30" customHeight="1">
      <c r="B2" s="1" t="inlineStr">
        <is>
          <t xml:space="preserve">  TigerBeam · 제출물 관리대장 (Submittal Tracker)</t>
        </is>
      </c>
    </row>
    <row r="4" ht="24" customHeight="1">
      <c r="B4" s="2" t="inlineStr">
        <is>
          <t>시공상세도(샵드로잉)·자재승인·시험성적서 제출물의 접수→검토→승인/반려→재제출 전 과정을 한 대장에서 추적합니다.</t>
        </is>
      </c>
    </row>
    <row r="6">
      <c r="B6" s="3" t="inlineStr">
        <is>
          <t>■ 시트 구성</t>
        </is>
      </c>
    </row>
    <row r="7">
      <c r="B7" s="4" t="inlineStr">
        <is>
          <t xml:space="preserve">   ① 제출물 관리대장 — 제출물 한 건 = 한 행. 구분·품명·제출일·검토자·검토기한·상태·리비전·반려사유·완료일을 기록합니다.</t>
        </is>
      </c>
    </row>
    <row r="8">
      <c r="B8" s="4" t="inlineStr">
        <is>
          <t xml:space="preserve">   ② 상태 요약 — 검토중/승인/반려/재제출 건수를 COUNTIF로 자동 집계하고, 기한 임박·초과 건수를 보여 줍니다.</t>
        </is>
      </c>
    </row>
    <row r="10">
      <c r="B10" s="3" t="inlineStr">
        <is>
          <t>■ 작성 규칙</t>
        </is>
      </c>
    </row>
    <row r="11">
      <c r="B11" s="4" t="inlineStr">
        <is>
          <t xml:space="preserve">   · 구분: 시공상세도 / 자재승인 / 시험성적서 중 드롭다운 선택.</t>
        </is>
      </c>
    </row>
    <row r="12">
      <c r="B12" s="4" t="inlineStr">
        <is>
          <t xml:space="preserve">   · 제출일: 제출(접수)한 날짜를 YYYY-MM-DD 로 입력하면, 검토기한이 「제출일 + 7일」로 자동 계산됩니다.</t>
        </is>
      </c>
    </row>
    <row r="13">
      <c r="B13" s="4" t="inlineStr">
        <is>
          <t xml:space="preserve">       (관급·민간 표준계약 실무의 기본 회신기한 7일 가정. 현장 특기시방·계약 조항이 다르면 G열 수식을 고치세요.)</t>
        </is>
      </c>
    </row>
    <row r="14">
      <c r="B14" s="4" t="inlineStr">
        <is>
          <t xml:space="preserve">   · 상태: 검토중 / 승인 / 반려 / 재제출 중 드롭다운 선택.</t>
        </is>
      </c>
    </row>
    <row r="15">
      <c r="B15" s="4" t="inlineStr">
        <is>
          <t xml:space="preserve">   · 리비전: 최초 제출은 R0. 반려되어 다시 내면 R1, R2 … 로 올립니다.</t>
        </is>
      </c>
    </row>
    <row r="16">
      <c r="B16" s="4" t="inlineStr">
        <is>
          <t xml:space="preserve">   · 반려사유: 상태가 「반려」일 때만 채웁니다(누락 항목·치수 불일치·근거 미첨부 등).</t>
        </is>
      </c>
    </row>
    <row r="17">
      <c r="B17" s="4" t="inlineStr">
        <is>
          <t xml:space="preserve">   · 완료일: 「승인」으로 종결된 날짜. 이 날짜가 차면 그 행은 추적 종료로 봅니다.</t>
        </is>
      </c>
    </row>
    <row r="19">
      <c r="B19" s="3" t="inlineStr">
        <is>
          <t>■ 색상 안내 (관리대장 시트)</t>
        </is>
      </c>
    </row>
    <row r="20" ht="20" customHeight="1">
      <c r="B20" s="5" t="inlineStr">
        <is>
          <t xml:space="preserve">   · 노란 행 — 검토기한이 오늘 기준 3일 이내로 임박했는데 아직 「검토중」인 건 (재촉 대상).</t>
        </is>
      </c>
    </row>
    <row r="21" ht="20" customHeight="1">
      <c r="B21" s="6" t="inlineStr">
        <is>
          <t xml:space="preserve">   · 붉은 행 — 검토기한이 이미 지났는데 「검토중」인 건 (기한 초과). 또는 상태가 「반려」인 건.</t>
        </is>
      </c>
    </row>
    <row r="23">
      <c r="B23" s="3" t="inlineStr">
        <is>
          <t>■ 자재 공급원 승인 팁</t>
        </is>
      </c>
    </row>
    <row r="24">
      <c r="B24" s="7" t="inlineStr">
        <is>
          <t xml:space="preserve">   자재 공급원(공급원 승인요청)은 통상 「사용 14일 전 제출 / 7일 내 승인」 관행이 있습니다. 제출일은 시공 일정에서 역산해</t>
        </is>
      </c>
    </row>
    <row r="25">
      <c r="B25" s="7" t="inlineStr">
        <is>
          <t xml:space="preserve">   넉넉히 잡고, 시험성적서·납품실적·KS 인증서 등 근거를 함께 접수하세요.</t>
        </is>
      </c>
    </row>
    <row r="27" ht="28" customHeight="1">
      <c r="B27" s="8" t="inlineStr">
        <is>
          <t>※ 본 양식의 기한·기준은 일반 실무 관행이며 법적 효력은 계약서·시방서·감리 지시가 우선합니다. 매크로·외부연결 없이 엑셀만으로 동작합니다.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4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.5" customWidth="1" min="1" max="1"/>
    <col width="12" customWidth="1" min="2" max="2"/>
    <col width="30" customWidth="1" min="3" max="3"/>
    <col width="12" customWidth="1" min="4" max="4"/>
    <col width="10" customWidth="1" min="5" max="5"/>
    <col width="14" customWidth="1" min="6" max="6"/>
    <col width="9" customWidth="1" min="7" max="7"/>
    <col width="7" customWidth="1" min="8" max="8"/>
    <col width="30" customWidth="1" min="9" max="9"/>
    <col width="12" customWidth="1" min="10" max="10"/>
  </cols>
  <sheetData>
    <row r="1" ht="26" customHeight="1">
      <c r="A1" s="9" t="inlineStr">
        <is>
          <t xml:space="preserve">  제출물 관리대장 — 시공상세도 · 자재승인 · 시험성적서</t>
        </is>
      </c>
    </row>
    <row r="2" ht="20" customHeight="1">
      <c r="A2" s="10" t="inlineStr">
        <is>
          <t xml:space="preserve">  검토기한 = 제출일 + 7일 자동 계산(F열). 구분·상태는 드롭다운. 리비전 R0→반려 시 R1·R2. 노란=기한 임박(3일내·검토중), 붉은=기한 초과 또는 반려.</t>
        </is>
      </c>
    </row>
    <row r="3" ht="26" customHeight="1">
      <c r="A3" s="11" t="inlineStr">
        <is>
          <t>No</t>
        </is>
      </c>
      <c r="B3" s="11" t="inlineStr">
        <is>
          <t>구분</t>
        </is>
      </c>
      <c r="C3" s="11" t="inlineStr">
        <is>
          <t>품명 / 제출 내용</t>
        </is>
      </c>
      <c r="D3" s="11" t="inlineStr">
        <is>
          <t>제출일</t>
        </is>
      </c>
      <c r="E3" s="11" t="inlineStr">
        <is>
          <t>검토자</t>
        </is>
      </c>
      <c r="F3" s="11" t="inlineStr">
        <is>
          <t>검토기한(제출+7)</t>
        </is>
      </c>
      <c r="G3" s="11" t="inlineStr">
        <is>
          <t>상태</t>
        </is>
      </c>
      <c r="H3" s="11" t="inlineStr">
        <is>
          <t>리비전</t>
        </is>
      </c>
      <c r="I3" s="11" t="inlineStr">
        <is>
          <t>반려사유</t>
        </is>
      </c>
      <c r="J3" s="11" t="inlineStr">
        <is>
          <t>완료일</t>
        </is>
      </c>
    </row>
    <row r="4" ht="20" customHeight="1">
      <c r="A4" s="12" t="n">
        <v>1</v>
      </c>
      <c r="B4" s="12" t="inlineStr">
        <is>
          <t>시공상세도</t>
        </is>
      </c>
      <c r="C4" s="13" t="inlineStr">
        <is>
          <t>지하1층 슬래브 배근 상세도</t>
        </is>
      </c>
      <c r="D4" s="14" t="n">
        <v>46188</v>
      </c>
      <c r="E4" s="12" t="inlineStr">
        <is>
          <t>김감리</t>
        </is>
      </c>
      <c r="F4" s="14">
        <f>IF($D4="","",DATE(YEAR($D4),MONTH($D4),DAY($D4)+7))</f>
        <v/>
      </c>
      <c r="G4" s="12" t="inlineStr">
        <is>
          <t>검토중</t>
        </is>
      </c>
      <c r="H4" s="12" t="inlineStr">
        <is>
          <t>R0</t>
        </is>
      </c>
      <c r="I4" s="13" t="n"/>
      <c r="J4" s="14" t="n"/>
    </row>
    <row r="5" ht="20" customHeight="1">
      <c r="A5" s="15" t="n">
        <v>2</v>
      </c>
      <c r="B5" s="15" t="inlineStr">
        <is>
          <t>자재승인</t>
        </is>
      </c>
      <c r="C5" s="16" t="inlineStr">
        <is>
          <t>단열재(준불연 EPS) 공급원 승인</t>
        </is>
      </c>
      <c r="D5" s="17" t="n">
        <v>46183</v>
      </c>
      <c r="E5" s="15" t="inlineStr">
        <is>
          <t>박CM</t>
        </is>
      </c>
      <c r="F5" s="17">
        <f>IF($D5="","",DATE(YEAR($D5),MONTH($D5),DAY($D5)+7))</f>
        <v/>
      </c>
      <c r="G5" s="15" t="inlineStr">
        <is>
          <t>반려</t>
        </is>
      </c>
      <c r="H5" s="15" t="inlineStr">
        <is>
          <t>R0</t>
        </is>
      </c>
      <c r="I5" s="16" t="inlineStr">
        <is>
          <t>KS 인증서·시험성적서 누락</t>
        </is>
      </c>
      <c r="J5" s="17" t="n"/>
    </row>
    <row r="6" ht="20" customHeight="1">
      <c r="A6" s="12" t="n">
        <v>3</v>
      </c>
      <c r="B6" s="12" t="n"/>
      <c r="C6" s="13" t="n"/>
      <c r="D6" s="14" t="n"/>
      <c r="E6" s="12" t="n"/>
      <c r="F6" s="14">
        <f>IF($D6="","",DATE(YEAR($D6),MONTH($D6),DAY($D6)+7))</f>
        <v/>
      </c>
      <c r="G6" s="12" t="n"/>
      <c r="H6" s="12" t="n"/>
      <c r="I6" s="13" t="n"/>
      <c r="J6" s="14" t="n"/>
    </row>
    <row r="7" ht="20" customHeight="1">
      <c r="A7" s="15" t="n">
        <v>4</v>
      </c>
      <c r="B7" s="15" t="n"/>
      <c r="C7" s="16" t="n"/>
      <c r="D7" s="17" t="n"/>
      <c r="E7" s="15" t="n"/>
      <c r="F7" s="17">
        <f>IF($D7="","",DATE(YEAR($D7),MONTH($D7),DAY($D7)+7))</f>
        <v/>
      </c>
      <c r="G7" s="15" t="n"/>
      <c r="H7" s="15" t="n"/>
      <c r="I7" s="16" t="n"/>
      <c r="J7" s="17" t="n"/>
    </row>
    <row r="8" ht="20" customHeight="1">
      <c r="A8" s="12" t="n">
        <v>5</v>
      </c>
      <c r="B8" s="12" t="n"/>
      <c r="C8" s="13" t="n"/>
      <c r="D8" s="14" t="n"/>
      <c r="E8" s="12" t="n"/>
      <c r="F8" s="14">
        <f>IF($D8="","",DATE(YEAR($D8),MONTH($D8),DAY($D8)+7))</f>
        <v/>
      </c>
      <c r="G8" s="12" t="n"/>
      <c r="H8" s="12" t="n"/>
      <c r="I8" s="13" t="n"/>
      <c r="J8" s="14" t="n"/>
    </row>
    <row r="9" ht="20" customHeight="1">
      <c r="A9" s="15" t="n">
        <v>6</v>
      </c>
      <c r="B9" s="15" t="n"/>
      <c r="C9" s="16" t="n"/>
      <c r="D9" s="17" t="n"/>
      <c r="E9" s="15" t="n"/>
      <c r="F9" s="17">
        <f>IF($D9="","",DATE(YEAR($D9),MONTH($D9),DAY($D9)+7))</f>
        <v/>
      </c>
      <c r="G9" s="15" t="n"/>
      <c r="H9" s="15" t="n"/>
      <c r="I9" s="16" t="n"/>
      <c r="J9" s="17" t="n"/>
    </row>
    <row r="10" ht="20" customHeight="1">
      <c r="A10" s="12" t="n">
        <v>7</v>
      </c>
      <c r="B10" s="12" t="n"/>
      <c r="C10" s="13" t="n"/>
      <c r="D10" s="14" t="n"/>
      <c r="E10" s="12" t="n"/>
      <c r="F10" s="14">
        <f>IF($D10="","",DATE(YEAR($D10),MONTH($D10),DAY($D10)+7))</f>
        <v/>
      </c>
      <c r="G10" s="12" t="n"/>
      <c r="H10" s="12" t="n"/>
      <c r="I10" s="13" t="n"/>
      <c r="J10" s="14" t="n"/>
    </row>
    <row r="11" ht="20" customHeight="1">
      <c r="A11" s="15" t="n">
        <v>8</v>
      </c>
      <c r="B11" s="15" t="n"/>
      <c r="C11" s="16" t="n"/>
      <c r="D11" s="17" t="n"/>
      <c r="E11" s="15" t="n"/>
      <c r="F11" s="17">
        <f>IF($D11="","",DATE(YEAR($D11),MONTH($D11),DAY($D11)+7))</f>
        <v/>
      </c>
      <c r="G11" s="15" t="n"/>
      <c r="H11" s="15" t="n"/>
      <c r="I11" s="16" t="n"/>
      <c r="J11" s="17" t="n"/>
    </row>
    <row r="12" ht="20" customHeight="1">
      <c r="A12" s="12" t="n">
        <v>9</v>
      </c>
      <c r="B12" s="12" t="n"/>
      <c r="C12" s="13" t="n"/>
      <c r="D12" s="14" t="n"/>
      <c r="E12" s="12" t="n"/>
      <c r="F12" s="14">
        <f>IF($D12="","",DATE(YEAR($D12),MONTH($D12),DAY($D12)+7))</f>
        <v/>
      </c>
      <c r="G12" s="12" t="n"/>
      <c r="H12" s="12" t="n"/>
      <c r="I12" s="13" t="n"/>
      <c r="J12" s="14" t="n"/>
    </row>
    <row r="13" ht="20" customHeight="1">
      <c r="A13" s="15" t="n">
        <v>10</v>
      </c>
      <c r="B13" s="15" t="n"/>
      <c r="C13" s="16" t="n"/>
      <c r="D13" s="17" t="n"/>
      <c r="E13" s="15" t="n"/>
      <c r="F13" s="17">
        <f>IF($D13="","",DATE(YEAR($D13),MONTH($D13),DAY($D13)+7))</f>
        <v/>
      </c>
      <c r="G13" s="15" t="n"/>
      <c r="H13" s="15" t="n"/>
      <c r="I13" s="16" t="n"/>
      <c r="J13" s="17" t="n"/>
    </row>
    <row r="14" ht="20" customHeight="1">
      <c r="A14" s="12" t="n">
        <v>11</v>
      </c>
      <c r="B14" s="12" t="n"/>
      <c r="C14" s="13" t="n"/>
      <c r="D14" s="14" t="n"/>
      <c r="E14" s="12" t="n"/>
      <c r="F14" s="14">
        <f>IF($D14="","",DATE(YEAR($D14),MONTH($D14),DAY($D14)+7))</f>
        <v/>
      </c>
      <c r="G14" s="12" t="n"/>
      <c r="H14" s="12" t="n"/>
      <c r="I14" s="13" t="n"/>
      <c r="J14" s="14" t="n"/>
    </row>
    <row r="15" ht="20" customHeight="1">
      <c r="A15" s="15" t="n">
        <v>12</v>
      </c>
      <c r="B15" s="15" t="n"/>
      <c r="C15" s="16" t="n"/>
      <c r="D15" s="17" t="n"/>
      <c r="E15" s="15" t="n"/>
      <c r="F15" s="17">
        <f>IF($D15="","",DATE(YEAR($D15),MONTH($D15),DAY($D15)+7))</f>
        <v/>
      </c>
      <c r="G15" s="15" t="n"/>
      <c r="H15" s="15" t="n"/>
      <c r="I15" s="16" t="n"/>
      <c r="J15" s="17" t="n"/>
    </row>
    <row r="16" ht="20" customHeight="1">
      <c r="A16" s="12" t="n">
        <v>13</v>
      </c>
      <c r="B16" s="12" t="n"/>
      <c r="C16" s="13" t="n"/>
      <c r="D16" s="14" t="n"/>
      <c r="E16" s="12" t="n"/>
      <c r="F16" s="14">
        <f>IF($D16="","",DATE(YEAR($D16),MONTH($D16),DAY($D16)+7))</f>
        <v/>
      </c>
      <c r="G16" s="12" t="n"/>
      <c r="H16" s="12" t="n"/>
      <c r="I16" s="13" t="n"/>
      <c r="J16" s="14" t="n"/>
    </row>
    <row r="17" ht="20" customHeight="1">
      <c r="A17" s="15" t="n">
        <v>14</v>
      </c>
      <c r="B17" s="15" t="n"/>
      <c r="C17" s="16" t="n"/>
      <c r="D17" s="17" t="n"/>
      <c r="E17" s="15" t="n"/>
      <c r="F17" s="17">
        <f>IF($D17="","",DATE(YEAR($D17),MONTH($D17),DAY($D17)+7))</f>
        <v/>
      </c>
      <c r="G17" s="15" t="n"/>
      <c r="H17" s="15" t="n"/>
      <c r="I17" s="16" t="n"/>
      <c r="J17" s="17" t="n"/>
    </row>
    <row r="18" ht="20" customHeight="1">
      <c r="A18" s="12" t="n">
        <v>15</v>
      </c>
      <c r="B18" s="12" t="n"/>
      <c r="C18" s="13" t="n"/>
      <c r="D18" s="14" t="n"/>
      <c r="E18" s="12" t="n"/>
      <c r="F18" s="14">
        <f>IF($D18="","",DATE(YEAR($D18),MONTH($D18),DAY($D18)+7))</f>
        <v/>
      </c>
      <c r="G18" s="12" t="n"/>
      <c r="H18" s="12" t="n"/>
      <c r="I18" s="13" t="n"/>
      <c r="J18" s="14" t="n"/>
    </row>
    <row r="19" ht="20" customHeight="1">
      <c r="A19" s="15" t="n">
        <v>16</v>
      </c>
      <c r="B19" s="15" t="n"/>
      <c r="C19" s="16" t="n"/>
      <c r="D19" s="17" t="n"/>
      <c r="E19" s="15" t="n"/>
      <c r="F19" s="17">
        <f>IF($D19="","",DATE(YEAR($D19),MONTH($D19),DAY($D19)+7))</f>
        <v/>
      </c>
      <c r="G19" s="15" t="n"/>
      <c r="H19" s="15" t="n"/>
      <c r="I19" s="16" t="n"/>
      <c r="J19" s="17" t="n"/>
    </row>
    <row r="20" ht="20" customHeight="1">
      <c r="A20" s="12" t="n">
        <v>17</v>
      </c>
      <c r="B20" s="12" t="n"/>
      <c r="C20" s="13" t="n"/>
      <c r="D20" s="14" t="n"/>
      <c r="E20" s="12" t="n"/>
      <c r="F20" s="14">
        <f>IF($D20="","",DATE(YEAR($D20),MONTH($D20),DAY($D20)+7))</f>
        <v/>
      </c>
      <c r="G20" s="12" t="n"/>
      <c r="H20" s="12" t="n"/>
      <c r="I20" s="13" t="n"/>
      <c r="J20" s="14" t="n"/>
    </row>
    <row r="21" ht="20" customHeight="1">
      <c r="A21" s="15" t="n">
        <v>18</v>
      </c>
      <c r="B21" s="15" t="n"/>
      <c r="C21" s="16" t="n"/>
      <c r="D21" s="17" t="n"/>
      <c r="E21" s="15" t="n"/>
      <c r="F21" s="17">
        <f>IF($D21="","",DATE(YEAR($D21),MONTH($D21),DAY($D21)+7))</f>
        <v/>
      </c>
      <c r="G21" s="15" t="n"/>
      <c r="H21" s="15" t="n"/>
      <c r="I21" s="16" t="n"/>
      <c r="J21" s="17" t="n"/>
    </row>
    <row r="22" ht="20" customHeight="1">
      <c r="A22" s="12" t="n">
        <v>19</v>
      </c>
      <c r="B22" s="12" t="n"/>
      <c r="C22" s="13" t="n"/>
      <c r="D22" s="14" t="n"/>
      <c r="E22" s="12" t="n"/>
      <c r="F22" s="14">
        <f>IF($D22="","",DATE(YEAR($D22),MONTH($D22),DAY($D22)+7))</f>
        <v/>
      </c>
      <c r="G22" s="12" t="n"/>
      <c r="H22" s="12" t="n"/>
      <c r="I22" s="13" t="n"/>
      <c r="J22" s="14" t="n"/>
    </row>
    <row r="23" ht="20" customHeight="1">
      <c r="A23" s="15" t="n">
        <v>20</v>
      </c>
      <c r="B23" s="15" t="n"/>
      <c r="C23" s="16" t="n"/>
      <c r="D23" s="17" t="n"/>
      <c r="E23" s="15" t="n"/>
      <c r="F23" s="17">
        <f>IF($D23="","",DATE(YEAR($D23),MONTH($D23),DAY($D23)+7))</f>
        <v/>
      </c>
      <c r="G23" s="15" t="n"/>
      <c r="H23" s="15" t="n"/>
      <c r="I23" s="16" t="n"/>
      <c r="J23" s="17" t="n"/>
    </row>
    <row r="24" ht="20" customHeight="1">
      <c r="A24" s="12" t="n">
        <v>21</v>
      </c>
      <c r="B24" s="12" t="n"/>
      <c r="C24" s="13" t="n"/>
      <c r="D24" s="14" t="n"/>
      <c r="E24" s="12" t="n"/>
      <c r="F24" s="14">
        <f>IF($D24="","",DATE(YEAR($D24),MONTH($D24),DAY($D24)+7))</f>
        <v/>
      </c>
      <c r="G24" s="12" t="n"/>
      <c r="H24" s="12" t="n"/>
      <c r="I24" s="13" t="n"/>
      <c r="J24" s="14" t="n"/>
    </row>
    <row r="25" ht="20" customHeight="1">
      <c r="A25" s="15" t="n">
        <v>22</v>
      </c>
      <c r="B25" s="15" t="n"/>
      <c r="C25" s="16" t="n"/>
      <c r="D25" s="17" t="n"/>
      <c r="E25" s="15" t="n"/>
      <c r="F25" s="17">
        <f>IF($D25="","",DATE(YEAR($D25),MONTH($D25),DAY($D25)+7))</f>
        <v/>
      </c>
      <c r="G25" s="15" t="n"/>
      <c r="H25" s="15" t="n"/>
      <c r="I25" s="16" t="n"/>
      <c r="J25" s="17" t="n"/>
    </row>
    <row r="26" ht="20" customHeight="1">
      <c r="A26" s="12" t="n">
        <v>23</v>
      </c>
      <c r="B26" s="12" t="n"/>
      <c r="C26" s="13" t="n"/>
      <c r="D26" s="14" t="n"/>
      <c r="E26" s="12" t="n"/>
      <c r="F26" s="14">
        <f>IF($D26="","",DATE(YEAR($D26),MONTH($D26),DAY($D26)+7))</f>
        <v/>
      </c>
      <c r="G26" s="12" t="n"/>
      <c r="H26" s="12" t="n"/>
      <c r="I26" s="13" t="n"/>
      <c r="J26" s="14" t="n"/>
    </row>
    <row r="27" ht="20" customHeight="1">
      <c r="A27" s="15" t="n">
        <v>24</v>
      </c>
      <c r="B27" s="15" t="n"/>
      <c r="C27" s="16" t="n"/>
      <c r="D27" s="17" t="n"/>
      <c r="E27" s="15" t="n"/>
      <c r="F27" s="17">
        <f>IF($D27="","",DATE(YEAR($D27),MONTH($D27),DAY($D27)+7))</f>
        <v/>
      </c>
      <c r="G27" s="15" t="n"/>
      <c r="H27" s="15" t="n"/>
      <c r="I27" s="16" t="n"/>
      <c r="J27" s="17" t="n"/>
    </row>
    <row r="28" ht="20" customHeight="1">
      <c r="A28" s="12" t="n">
        <v>25</v>
      </c>
      <c r="B28" s="12" t="n"/>
      <c r="C28" s="13" t="n"/>
      <c r="D28" s="14" t="n"/>
      <c r="E28" s="12" t="n"/>
      <c r="F28" s="14">
        <f>IF($D28="","",DATE(YEAR($D28),MONTH($D28),DAY($D28)+7))</f>
        <v/>
      </c>
      <c r="G28" s="12" t="n"/>
      <c r="H28" s="12" t="n"/>
      <c r="I28" s="13" t="n"/>
      <c r="J28" s="14" t="n"/>
    </row>
    <row r="29" ht="20" customHeight="1">
      <c r="A29" s="15" t="n">
        <v>26</v>
      </c>
      <c r="B29" s="15" t="n"/>
      <c r="C29" s="16" t="n"/>
      <c r="D29" s="17" t="n"/>
      <c r="E29" s="15" t="n"/>
      <c r="F29" s="17">
        <f>IF($D29="","",DATE(YEAR($D29),MONTH($D29),DAY($D29)+7))</f>
        <v/>
      </c>
      <c r="G29" s="15" t="n"/>
      <c r="H29" s="15" t="n"/>
      <c r="I29" s="16" t="n"/>
      <c r="J29" s="17" t="n"/>
    </row>
    <row r="30" ht="20" customHeight="1">
      <c r="A30" s="12" t="n">
        <v>27</v>
      </c>
      <c r="B30" s="12" t="n"/>
      <c r="C30" s="13" t="n"/>
      <c r="D30" s="14" t="n"/>
      <c r="E30" s="12" t="n"/>
      <c r="F30" s="14">
        <f>IF($D30="","",DATE(YEAR($D30),MONTH($D30),DAY($D30)+7))</f>
        <v/>
      </c>
      <c r="G30" s="12" t="n"/>
      <c r="H30" s="12" t="n"/>
      <c r="I30" s="13" t="n"/>
      <c r="J30" s="14" t="n"/>
    </row>
    <row r="31" ht="20" customHeight="1">
      <c r="A31" s="15" t="n">
        <v>28</v>
      </c>
      <c r="B31" s="15" t="n"/>
      <c r="C31" s="16" t="n"/>
      <c r="D31" s="17" t="n"/>
      <c r="E31" s="15" t="n"/>
      <c r="F31" s="17">
        <f>IF($D31="","",DATE(YEAR($D31),MONTH($D31),DAY($D31)+7))</f>
        <v/>
      </c>
      <c r="G31" s="15" t="n"/>
      <c r="H31" s="15" t="n"/>
      <c r="I31" s="16" t="n"/>
      <c r="J31" s="17" t="n"/>
    </row>
    <row r="32" ht="20" customHeight="1">
      <c r="A32" s="12" t="n">
        <v>29</v>
      </c>
      <c r="B32" s="12" t="n"/>
      <c r="C32" s="13" t="n"/>
      <c r="D32" s="14" t="n"/>
      <c r="E32" s="12" t="n"/>
      <c r="F32" s="14">
        <f>IF($D32="","",DATE(YEAR($D32),MONTH($D32),DAY($D32)+7))</f>
        <v/>
      </c>
      <c r="G32" s="12" t="n"/>
      <c r="H32" s="12" t="n"/>
      <c r="I32" s="13" t="n"/>
      <c r="J32" s="14" t="n"/>
    </row>
    <row r="33" ht="20" customHeight="1">
      <c r="A33" s="15" t="n">
        <v>30</v>
      </c>
      <c r="B33" s="15" t="n"/>
      <c r="C33" s="16" t="n"/>
      <c r="D33" s="17" t="n"/>
      <c r="E33" s="15" t="n"/>
      <c r="F33" s="17">
        <f>IF($D33="","",DATE(YEAR($D33),MONTH($D33),DAY($D33)+7))</f>
        <v/>
      </c>
      <c r="G33" s="15" t="n"/>
      <c r="H33" s="15" t="n"/>
      <c r="I33" s="16" t="n"/>
      <c r="J33" s="17" t="n"/>
    </row>
    <row r="34" ht="20" customHeight="1">
      <c r="A34" s="12" t="n">
        <v>31</v>
      </c>
      <c r="B34" s="12" t="n"/>
      <c r="C34" s="13" t="n"/>
      <c r="D34" s="14" t="n"/>
      <c r="E34" s="12" t="n"/>
      <c r="F34" s="14">
        <f>IF($D34="","",DATE(YEAR($D34),MONTH($D34),DAY($D34)+7))</f>
        <v/>
      </c>
      <c r="G34" s="12" t="n"/>
      <c r="H34" s="12" t="n"/>
      <c r="I34" s="13" t="n"/>
      <c r="J34" s="14" t="n"/>
    </row>
    <row r="35" ht="20" customHeight="1">
      <c r="A35" s="15" t="n">
        <v>32</v>
      </c>
      <c r="B35" s="15" t="n"/>
      <c r="C35" s="16" t="n"/>
      <c r="D35" s="17" t="n"/>
      <c r="E35" s="15" t="n"/>
      <c r="F35" s="17">
        <f>IF($D35="","",DATE(YEAR($D35),MONTH($D35),DAY($D35)+7))</f>
        <v/>
      </c>
      <c r="G35" s="15" t="n"/>
      <c r="H35" s="15" t="n"/>
      <c r="I35" s="16" t="n"/>
      <c r="J35" s="17" t="n"/>
    </row>
    <row r="36" ht="20" customHeight="1">
      <c r="A36" s="12" t="n">
        <v>33</v>
      </c>
      <c r="B36" s="12" t="n"/>
      <c r="C36" s="13" t="n"/>
      <c r="D36" s="14" t="n"/>
      <c r="E36" s="12" t="n"/>
      <c r="F36" s="14">
        <f>IF($D36="","",DATE(YEAR($D36),MONTH($D36),DAY($D36)+7))</f>
        <v/>
      </c>
      <c r="G36" s="12" t="n"/>
      <c r="H36" s="12" t="n"/>
      <c r="I36" s="13" t="n"/>
      <c r="J36" s="14" t="n"/>
    </row>
    <row r="37" ht="20" customHeight="1">
      <c r="A37" s="15" t="n">
        <v>34</v>
      </c>
      <c r="B37" s="15" t="n"/>
      <c r="C37" s="16" t="n"/>
      <c r="D37" s="17" t="n"/>
      <c r="E37" s="15" t="n"/>
      <c r="F37" s="17">
        <f>IF($D37="","",DATE(YEAR($D37),MONTH($D37),DAY($D37)+7))</f>
        <v/>
      </c>
      <c r="G37" s="15" t="n"/>
      <c r="H37" s="15" t="n"/>
      <c r="I37" s="16" t="n"/>
      <c r="J37" s="17" t="n"/>
    </row>
    <row r="38" ht="20" customHeight="1">
      <c r="A38" s="12" t="n">
        <v>35</v>
      </c>
      <c r="B38" s="12" t="n"/>
      <c r="C38" s="13" t="n"/>
      <c r="D38" s="14" t="n"/>
      <c r="E38" s="12" t="n"/>
      <c r="F38" s="14">
        <f>IF($D38="","",DATE(YEAR($D38),MONTH($D38),DAY($D38)+7))</f>
        <v/>
      </c>
      <c r="G38" s="12" t="n"/>
      <c r="H38" s="12" t="n"/>
      <c r="I38" s="13" t="n"/>
      <c r="J38" s="14" t="n"/>
    </row>
    <row r="39" ht="20" customHeight="1">
      <c r="A39" s="15" t="n">
        <v>36</v>
      </c>
      <c r="B39" s="15" t="n"/>
      <c r="C39" s="16" t="n"/>
      <c r="D39" s="17" t="n"/>
      <c r="E39" s="15" t="n"/>
      <c r="F39" s="17">
        <f>IF($D39="","",DATE(YEAR($D39),MONTH($D39),DAY($D39)+7))</f>
        <v/>
      </c>
      <c r="G39" s="15" t="n"/>
      <c r="H39" s="15" t="n"/>
      <c r="I39" s="16" t="n"/>
      <c r="J39" s="17" t="n"/>
    </row>
    <row r="40" ht="20" customHeight="1">
      <c r="A40" s="12" t="n">
        <v>37</v>
      </c>
      <c r="B40" s="12" t="n"/>
      <c r="C40" s="13" t="n"/>
      <c r="D40" s="14" t="n"/>
      <c r="E40" s="12" t="n"/>
      <c r="F40" s="14">
        <f>IF($D40="","",DATE(YEAR($D40),MONTH($D40),DAY($D40)+7))</f>
        <v/>
      </c>
      <c r="G40" s="12" t="n"/>
      <c r="H40" s="12" t="n"/>
      <c r="I40" s="13" t="n"/>
      <c r="J40" s="14" t="n"/>
    </row>
    <row r="41" ht="20" customHeight="1">
      <c r="A41" s="15" t="n">
        <v>38</v>
      </c>
      <c r="B41" s="15" t="n"/>
      <c r="C41" s="16" t="n"/>
      <c r="D41" s="17" t="n"/>
      <c r="E41" s="15" t="n"/>
      <c r="F41" s="17">
        <f>IF($D41="","",DATE(YEAR($D41),MONTH($D41),DAY($D41)+7))</f>
        <v/>
      </c>
      <c r="G41" s="15" t="n"/>
      <c r="H41" s="15" t="n"/>
      <c r="I41" s="16" t="n"/>
      <c r="J41" s="17" t="n"/>
    </row>
    <row r="42" ht="20" customHeight="1">
      <c r="A42" s="12" t="n">
        <v>39</v>
      </c>
      <c r="B42" s="12" t="n"/>
      <c r="C42" s="13" t="n"/>
      <c r="D42" s="14" t="n"/>
      <c r="E42" s="12" t="n"/>
      <c r="F42" s="14">
        <f>IF($D42="","",DATE(YEAR($D42),MONTH($D42),DAY($D42)+7))</f>
        <v/>
      </c>
      <c r="G42" s="12" t="n"/>
      <c r="H42" s="12" t="n"/>
      <c r="I42" s="13" t="n"/>
      <c r="J42" s="14" t="n"/>
    </row>
    <row r="43" ht="20" customHeight="1">
      <c r="A43" s="15" t="n">
        <v>40</v>
      </c>
      <c r="B43" s="15" t="n"/>
      <c r="C43" s="16" t="n"/>
      <c r="D43" s="17" t="n"/>
      <c r="E43" s="15" t="n"/>
      <c r="F43" s="17">
        <f>IF($D43="","",DATE(YEAR($D43),MONTH($D43),DAY($D43)+7))</f>
        <v/>
      </c>
      <c r="G43" s="15" t="n"/>
      <c r="H43" s="15" t="n"/>
      <c r="I43" s="16" t="n"/>
      <c r="J43" s="17" t="n"/>
    </row>
  </sheetData>
  <mergeCells count="2">
    <mergeCell ref="A1:J1"/>
    <mergeCell ref="A2:J2"/>
  </mergeCells>
  <conditionalFormatting sqref="A4:J43">
    <cfRule type="expression" priority="1" dxfId="0" stopIfTrue="0">
      <formula>AND($G4="검토중",$F4&lt;&gt;"",$F4&lt;TODAY())</formula>
    </cfRule>
    <cfRule type="expression" priority="2" dxfId="0" stopIfTrue="0">
      <formula>$G4="반려"</formula>
    </cfRule>
    <cfRule type="expression" priority="3" dxfId="1" stopIfTrue="0">
      <formula>AND($G4="검토중",$F4&lt;&gt;"",$F4-TODAY()&gt;=0,$F4-TODAY()&lt;=3)</formula>
    </cfRule>
  </conditionalFormatting>
  <dataValidations count="3">
    <dataValidation sqref="B4:B43" showDropDown="0" showInputMessage="0" showErrorMessage="0" allowBlank="1" errorTitle="구분 선택" error="구분은 시공상세도/자재승인/시험성적서 중 선택하세요." type="list">
      <formula1>"시공상세도,자재승인,시험성적서"</formula1>
    </dataValidation>
    <dataValidation sqref="G4:G43" showDropDown="0" showInputMessage="0" showErrorMessage="0" allowBlank="1" errorTitle="상태 선택" error="상태는 검토중/승인/반려/재제출 중 선택하세요." type="list">
      <formula1>"검토중,승인,반려,재제출"</formula1>
    </dataValidation>
    <dataValidation sqref="H4:H43" showDropDown="0" showInputMessage="0" showErrorMessage="0" allowBlank="1" type="list">
      <formula1>"R0,R1,R2,R3"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2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2" customWidth="1" min="3" max="3"/>
    <col width="40" customWidth="1" min="4" max="4"/>
  </cols>
  <sheetData>
    <row r="2" ht="26" customHeight="1">
      <c r="B2" s="9" t="inlineStr">
        <is>
          <t xml:space="preserve">  제출물 상태 요약 (자동 집계)</t>
        </is>
      </c>
    </row>
    <row r="4" ht="22" customHeight="1">
      <c r="B4" s="18" t="inlineStr">
        <is>
          <t>구분</t>
        </is>
      </c>
      <c r="C4" s="18" t="inlineStr">
        <is>
          <t>건수</t>
        </is>
      </c>
      <c r="D4" s="18" t="inlineStr">
        <is>
          <t>설명</t>
        </is>
      </c>
    </row>
    <row r="5" ht="22" customHeight="1">
      <c r="B5" s="19" t="inlineStr">
        <is>
          <t>전체 제출 건수</t>
        </is>
      </c>
      <c r="C5" s="20">
        <f>COUNTA('제출물 관리대장'!$C$4:$C$43)</f>
        <v/>
      </c>
      <c r="D5" s="21" t="inlineStr">
        <is>
          <t>품명이 입력된 행 수</t>
        </is>
      </c>
    </row>
    <row r="6" ht="22" customHeight="1">
      <c r="B6" s="22" t="inlineStr">
        <is>
          <t xml:space="preserve">  검토중</t>
        </is>
      </c>
      <c r="C6" s="23">
        <f>COUNTIF('제출물 관리대장'!$G$4:$G$43,"검토중")</f>
        <v/>
      </c>
      <c r="D6" s="24" t="inlineStr">
        <is>
          <t>아직 회신 전(진행 중)</t>
        </is>
      </c>
    </row>
    <row r="7" ht="22" customHeight="1">
      <c r="B7" s="25" t="inlineStr">
        <is>
          <t xml:space="preserve">  승인</t>
        </is>
      </c>
      <c r="C7" s="26">
        <f>COUNTIF('제출물 관리대장'!$G$4:$G$43,"승인")</f>
        <v/>
      </c>
      <c r="D7" s="27" t="inlineStr">
        <is>
          <t>검토 완료·승인 종결</t>
        </is>
      </c>
    </row>
    <row r="8" ht="22" customHeight="1">
      <c r="B8" s="22" t="inlineStr">
        <is>
          <t xml:space="preserve">  반려</t>
        </is>
      </c>
      <c r="C8" s="23">
        <f>COUNTIF('제출물 관리대장'!$G$4:$G$43,"반려")</f>
        <v/>
      </c>
      <c r="D8" s="24" t="inlineStr">
        <is>
          <t>보완 필요 — 재제출 대기</t>
        </is>
      </c>
    </row>
    <row r="9" ht="22" customHeight="1">
      <c r="B9" s="25" t="inlineStr">
        <is>
          <t xml:space="preserve">  재제출</t>
        </is>
      </c>
      <c r="C9" s="26">
        <f>COUNTIF('제출물 관리대장'!$G$4:$G$43,"재제출")</f>
        <v/>
      </c>
      <c r="D9" s="27" t="inlineStr">
        <is>
          <t>반려 후 다시 접수(리비전 ↑)</t>
        </is>
      </c>
    </row>
    <row r="11" ht="22" customHeight="1">
      <c r="B11" s="28" t="inlineStr">
        <is>
          <t>구분별</t>
        </is>
      </c>
      <c r="C11" s="29" t="inlineStr"/>
      <c r="D11" s="30" t="inlineStr"/>
    </row>
    <row r="12" ht="22" customHeight="1">
      <c r="B12" s="22" t="inlineStr">
        <is>
          <t xml:space="preserve">  시공상세도</t>
        </is>
      </c>
      <c r="C12" s="23">
        <f>COUNTIF('제출물 관리대장'!$B$4:$B$43,"시공상세도")</f>
        <v/>
      </c>
      <c r="D12" s="24" t="inlineStr">
        <is>
          <t>샵드로잉</t>
        </is>
      </c>
    </row>
    <row r="13" ht="22" customHeight="1">
      <c r="B13" s="25" t="inlineStr">
        <is>
          <t xml:space="preserve">  자재승인</t>
        </is>
      </c>
      <c r="C13" s="26">
        <f>COUNTIF('제출물 관리대장'!$B$4:$B$43,"자재승인")</f>
        <v/>
      </c>
      <c r="D13" s="27" t="inlineStr">
        <is>
          <t>공급원·자재 승인</t>
        </is>
      </c>
    </row>
    <row r="14" ht="22" customHeight="1">
      <c r="B14" s="22" t="inlineStr">
        <is>
          <t xml:space="preserve">  시험성적서</t>
        </is>
      </c>
      <c r="C14" s="23">
        <f>COUNTIF('제출물 관리대장'!$B$4:$B$43,"시험성적서")</f>
        <v/>
      </c>
      <c r="D14" s="24" t="inlineStr">
        <is>
          <t>품질 시험성적서</t>
        </is>
      </c>
    </row>
    <row r="16" ht="22" customHeight="1">
      <c r="B16" s="28" t="inlineStr">
        <is>
          <t>기한 관리</t>
        </is>
      </c>
      <c r="C16" s="29" t="inlineStr"/>
      <c r="D16" s="30" t="inlineStr"/>
    </row>
    <row r="17" ht="22" customHeight="1">
      <c r="B17" s="31" t="inlineStr">
        <is>
          <t xml:space="preserve">  기한 임박(3일내)</t>
        </is>
      </c>
      <c r="C17" s="32">
        <f>SUMPRODUCT(('제출물 관리대장'!$G$4:$G$43="검토중")*('제출물 관리대장'!$F$4:$F$43&gt;=TODAY())*('제출물 관리대장'!$F$4:$F$43&lt;=TODAY()+3))</f>
        <v/>
      </c>
      <c r="D17" s="33" t="inlineStr">
        <is>
          <t>검토중인데 검토기한이 오늘~3일 이내</t>
        </is>
      </c>
    </row>
    <row r="18" ht="22" customHeight="1">
      <c r="B18" s="34" t="inlineStr">
        <is>
          <t xml:space="preserve">  기한 초과</t>
        </is>
      </c>
      <c r="C18" s="35">
        <f>SUMPRODUCT(('제출물 관리대장'!$G$4:$G$43="검토중")*('제출물 관리대장'!$F$4:$F$43&gt;0)*('제출물 관리대장'!$F$4:$F$43&lt;TODAY()))</f>
        <v/>
      </c>
      <c r="D18" s="36" t="inlineStr">
        <is>
          <t>검토중인데 검토기한이 지남</t>
        </is>
      </c>
    </row>
    <row r="21">
      <c r="B21" s="37" t="inlineStr">
        <is>
          <t>기준일(오늘):</t>
        </is>
      </c>
      <c r="C21" s="38">
        <f>TODAY()</f>
        <v/>
      </c>
      <c r="D21" s="8" t="inlineStr">
        <is>
          <t>기한 임박/초과는 이 날짜를 기준으로 매일 자동 갱신됩니다.</t>
        </is>
      </c>
    </row>
  </sheetData>
  <mergeCells count="2">
    <mergeCell ref="D21"/>
    <mergeCell ref="B2:D2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2026-06-25T23:04:00Z</dcterms:created>
  <dcterms:modified xmlns:dcterms="http://purl.org/dc/terms/" xmlns:xsi="http://www.w3.org/2001/XMLSchema-instance" xsi:type="dcterms:W3CDTF">2026-06-25T23:04:00Z</dcterms:modified>
</cp:coreProperties>
</file>